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elangrijke zaken\GL\2023\"/>
    </mc:Choice>
  </mc:AlternateContent>
  <xr:revisionPtr revIDLastSave="0" documentId="13_ncr:1_{274DB2DD-BB91-4BD5-9CF3-2EC0268460D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2" sheetId="3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4" i="3" l="1"/>
  <c r="H13" i="3"/>
  <c r="I13" i="3"/>
  <c r="L20" i="3" l="1"/>
  <c r="L16" i="3"/>
  <c r="L10" i="3"/>
  <c r="K10" i="3"/>
  <c r="B10" i="3"/>
  <c r="B20" i="3"/>
  <c r="B13" i="3" s="1"/>
  <c r="I20" i="3"/>
  <c r="J20" i="3"/>
  <c r="H20" i="3"/>
  <c r="G20" i="3"/>
  <c r="F20" i="3"/>
  <c r="E20" i="3"/>
  <c r="D20" i="3"/>
  <c r="C20" i="3"/>
  <c r="I10" i="3"/>
  <c r="J10" i="3"/>
  <c r="H10" i="3"/>
  <c r="G10" i="3"/>
  <c r="F10" i="3"/>
  <c r="E10" i="3"/>
  <c r="D10" i="3"/>
  <c r="C10" i="3"/>
  <c r="C13" i="3" l="1"/>
  <c r="D13" i="3"/>
  <c r="E13" i="3"/>
  <c r="F13" i="3"/>
  <c r="G13" i="3"/>
  <c r="K20" i="3" l="1"/>
</calcChain>
</file>

<file path=xl/sharedStrings.xml><?xml version="1.0" encoding="utf-8"?>
<sst xmlns="http://schemas.openxmlformats.org/spreadsheetml/2006/main" count="29" uniqueCount="29">
  <si>
    <t>Uitgaven</t>
  </si>
  <si>
    <t>Begroting 2018</t>
  </si>
  <si>
    <t>Resultaten 2018</t>
  </si>
  <si>
    <t>Begroting 2019</t>
  </si>
  <si>
    <t>Resultaten 2019</t>
  </si>
  <si>
    <t>Begroting 2020</t>
  </si>
  <si>
    <t>Resultaten 2020</t>
  </si>
  <si>
    <t>Begroting 2021</t>
  </si>
  <si>
    <t>Resultaten 2021</t>
  </si>
  <si>
    <t>Begroting 2022</t>
  </si>
  <si>
    <t>13 Bestuurskosten</t>
  </si>
  <si>
    <t>15 Activiteiten bestuur</t>
  </si>
  <si>
    <t>18 Activiteiten verkiezingen</t>
  </si>
  <si>
    <t>restbedrag nav uitgaven 2021</t>
  </si>
  <si>
    <t>12 Diversen (oa Dwars vanaf '14)</t>
  </si>
  <si>
    <t>2 Bankkosten</t>
  </si>
  <si>
    <t>Totaal uitgaven</t>
  </si>
  <si>
    <t>Reserveringen</t>
  </si>
  <si>
    <t>19 Verkiezingsfonds</t>
  </si>
  <si>
    <t>Inkomsten</t>
  </si>
  <si>
    <t>1 Bijdrage landelijke partij</t>
  </si>
  <si>
    <t>2 Rente</t>
  </si>
  <si>
    <t>5 Bijdragen en giften</t>
  </si>
  <si>
    <t>Totaal inkomsten</t>
  </si>
  <si>
    <t>Stand rekening begin jaar</t>
  </si>
  <si>
    <t>Stand rekening eind jaar</t>
  </si>
  <si>
    <t>Resultaten 2022</t>
  </si>
  <si>
    <t>Begroting 2023</t>
  </si>
  <si>
    <t>Saldo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</si>
</sst>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 &quot;€&quot;\ * #,##0.00_ ;_ &quot;€&quot;\ * \-#,##0.00_ ;_ &quot;€&quot;\ * &quot;-&quot;??_ ;_ @_ "/>
    <numFmt numFmtId="164" formatCode="_-&quot;€&quot;* #,##0.00_-;\-&quot;€&quot;* #,##0.00_-;_-&quot;€&quot;* &quot;-&quot;??_-;_-@_-"/>
    <numFmt numFmtId="165" formatCode="&quot;€&quot;\ #,##0.00"/>
    <numFmt numFmtId="166" formatCode="_ [$€-413]\ * #,##0.00_ ;_ [$€-413]\ * \-#,##0.00_ ;_ [$€-413]\ * &quot;-&quot;??_ ;_ @_ "/>
  </numFmts>
  <fonts count="17" x14ac:knownFonts="1"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sz val="14"/>
      <color rgb="FF000000"/>
      <name val="Calibri"/>
      <family val="2"/>
    </font>
    <font>
      <b/>
      <sz val="14"/>
      <color rgb="FF000000"/>
      <name val="Arial"/>
      <family val="2"/>
    </font>
    <font>
      <b/>
      <sz val="16"/>
      <color rgb="FF000000"/>
      <name val="Calibri"/>
      <family val="2"/>
      <scheme val="minor"/>
    </font>
    <font>
      <b/>
      <i/>
      <sz val="14"/>
      <color rgb="FF000000"/>
      <name val="Arial"/>
      <family val="2"/>
    </font>
    <font>
      <i/>
      <sz val="11"/>
      <color rgb="FF000000"/>
      <name val="Calibri"/>
      <family val="2"/>
    </font>
    <font>
      <i/>
      <sz val="11"/>
      <color rgb="FF000000"/>
      <name val="Calibri"/>
      <family val="2"/>
      <scheme val="minor"/>
    </font>
    <font>
      <b/>
      <i/>
      <sz val="16"/>
      <color rgb="FF000000"/>
      <name val="Calibri"/>
      <family val="2"/>
      <scheme val="minor"/>
    </font>
    <font>
      <i/>
      <sz val="11"/>
      <color rgb="FF808080"/>
      <name val="Calibri"/>
      <family val="2"/>
    </font>
    <font>
      <i/>
      <sz val="14"/>
      <color rgb="FF808080"/>
      <name val="Calibri"/>
      <family val="2"/>
    </font>
    <font>
      <i/>
      <sz val="11"/>
      <color rgb="FF808080"/>
      <name val="Calibri"/>
      <family val="2"/>
      <scheme val="minor"/>
    </font>
    <font>
      <b/>
      <i/>
      <sz val="14"/>
      <color rgb="FFFFFFFF"/>
      <name val="Arial"/>
      <family val="2"/>
    </font>
    <font>
      <b/>
      <i/>
      <sz val="14"/>
      <color rgb="FF808080"/>
      <name val="Calibri"/>
      <family val="2"/>
    </font>
    <font>
      <b/>
      <sz val="14"/>
      <color rgb="FF000000"/>
      <name val="Calibri"/>
      <family val="2"/>
    </font>
    <font>
      <sz val="14"/>
      <name val="Calibri"/>
      <family val="2"/>
    </font>
    <font>
      <i/>
      <sz val="14"/>
      <color theme="0" tint="-0.49998474074526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theme="4" tint="0.59999389629810485"/>
      </patternFill>
    </fill>
  </fills>
  <borders count="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3" fillId="0" borderId="0" xfId="0" applyFont="1"/>
    <xf numFmtId="0" fontId="2" fillId="0" borderId="0" xfId="0" applyFont="1" applyAlignment="1">
      <alignment horizontal="left"/>
    </xf>
    <xf numFmtId="44" fontId="2" fillId="0" borderId="0" xfId="0" applyNumberFormat="1" applyFont="1"/>
    <xf numFmtId="0" fontId="3" fillId="0" borderId="0" xfId="0" applyFont="1" applyAlignment="1">
      <alignment horizontal="right"/>
    </xf>
    <xf numFmtId="0" fontId="1" fillId="0" borderId="0" xfId="0" applyFont="1"/>
    <xf numFmtId="0" fontId="2" fillId="0" borderId="0" xfId="0" applyFont="1"/>
    <xf numFmtId="164" fontId="2" fillId="0" borderId="0" xfId="0" applyNumberFormat="1" applyFont="1"/>
    <xf numFmtId="0" fontId="4" fillId="0" borderId="0" xfId="0" applyFont="1"/>
    <xf numFmtId="165" fontId="2" fillId="0" borderId="0" xfId="0" applyNumberFormat="1" applyFont="1"/>
    <xf numFmtId="0" fontId="5" fillId="0" borderId="0" xfId="0" applyFont="1" applyAlignment="1">
      <alignment horizontal="right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164" fontId="10" fillId="0" borderId="0" xfId="0" applyNumberFormat="1" applyFont="1"/>
    <xf numFmtId="0" fontId="11" fillId="0" borderId="0" xfId="0" applyFont="1"/>
    <xf numFmtId="0" fontId="12" fillId="0" borderId="0" xfId="0" applyFont="1" applyAlignment="1">
      <alignment horizontal="right"/>
    </xf>
    <xf numFmtId="166" fontId="10" fillId="0" borderId="0" xfId="0" applyNumberFormat="1" applyFont="1" applyAlignment="1">
      <alignment horizontal="right" vertical="center"/>
    </xf>
    <xf numFmtId="166" fontId="10" fillId="0" borderId="0" xfId="0" applyNumberFormat="1" applyFont="1"/>
    <xf numFmtId="166" fontId="11" fillId="0" borderId="0" xfId="0" applyNumberFormat="1" applyFont="1"/>
    <xf numFmtId="164" fontId="13" fillId="0" borderId="0" xfId="0" applyNumberFormat="1" applyFont="1"/>
    <xf numFmtId="164" fontId="14" fillId="0" borderId="0" xfId="0" applyNumberFormat="1" applyFont="1"/>
    <xf numFmtId="166" fontId="13" fillId="0" borderId="0" xfId="0" applyNumberFormat="1" applyFont="1" applyAlignment="1">
      <alignment horizontal="right" vertical="center"/>
    </xf>
    <xf numFmtId="164" fontId="13" fillId="2" borderId="1" xfId="0" applyNumberFormat="1" applyFont="1" applyFill="1" applyBorder="1"/>
    <xf numFmtId="166" fontId="15" fillId="0" borderId="0" xfId="0" applyNumberFormat="1" applyFont="1" applyAlignment="1">
      <alignment horizontal="right" vertical="center"/>
    </xf>
    <xf numFmtId="166" fontId="16" fillId="0" borderId="0" xfId="0" applyNumberFormat="1" applyFont="1" applyAlignment="1">
      <alignment horizontal="right" vertical="center"/>
    </xf>
  </cellXfs>
  <cellStyles count="2">
    <cellStyle name="Normal" xfId="0" builtinId="0"/>
    <cellStyle name="Standaard 2" xfId="1" xr:uid="{00000000-0005-0000-0000-000001000000}"/>
  </cellStyles>
  <dxfs count="7">
    <dxf>
      <font>
        <i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scheme val="none"/>
      </font>
      <numFmt numFmtId="166" formatCode="_ [$€-413]\ * #,##0.00_ ;_ [$€-413]\ * \-#,##0.00_ ;_ [$€-413]\ * &quot;-&quot;??_ ;_ @_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scheme val="none"/>
      </font>
      <numFmt numFmtId="164" formatCode="_-&quot;€&quot;* #,##0.00_-;\-&quot;€&quot;* #,##0.00_-;_-&quot;€&quot;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scheme val="none"/>
      </font>
      <numFmt numFmtId="164" formatCode="_-&quot;€&quot;* #,##0.00_-;\-&quot;€&quot;* #,##0.00_-;_-&quot;€&quot;* &quot;-&quot;??_-;_-@_-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scheme val="none"/>
      </font>
      <numFmt numFmtId="164" formatCode="_-&quot;€&quot;* #,##0.00_-;\-&quot;€&quot;* #,##0.00_-;_-&quot;€&quot;* &quot;-&quot;??_-;_-@_-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4"/>
        <color rgb="FF808080"/>
        <name val="Calibri"/>
        <family val="2"/>
        <scheme val="none"/>
      </font>
      <numFmt numFmtId="164" formatCode="_-&quot;€&quot;* #,##0.00_-;\-&quot;€&quot;* #,##0.00_-;_-&quot;€&quot;* &quot;-&quot;??_-;_-@_-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Calibri"/>
        <family val="2"/>
        <scheme val="minor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BAFF4D8-A5D5-4795-BA24-CC9D429CDDC4}" name="Table1" displayName="Table1" ref="A3:L20" totalsRowShown="0" headerRowDxfId="6">
  <autoFilter ref="A3:L20" xr:uid="{5723C5EC-649C-4AD8-8C94-222E874F4039}"/>
  <tableColumns count="12">
    <tableColumn id="1" xr3:uid="{8C3E522E-32AE-4461-B731-72BE884D71F6}" name="Uitgaven"/>
    <tableColumn id="2" xr3:uid="{03867A35-DCAD-41F1-8EAC-0850F8EDA61C}" name="Begroting 2018" dataDxfId="5"/>
    <tableColumn id="3" xr3:uid="{D03DABD2-E6FF-45BA-B8D6-FAC2AF1CCEA4}" name="Resultaten 2018"/>
    <tableColumn id="4" xr3:uid="{60E6E7B4-6583-4E06-A7C3-21E328B7CF29}" name="Begroting 2019" dataDxfId="4"/>
    <tableColumn id="5" xr3:uid="{D5CBE465-7206-4267-B569-504518E18D87}" name="Resultaten 2019" dataDxfId="3"/>
    <tableColumn id="6" xr3:uid="{FFFB947C-EA8E-470F-83B1-5CA6CCC63DC5}" name="Begroting 2020" dataDxfId="2"/>
    <tableColumn id="7" xr3:uid="{7C41FBDC-29A7-4AB6-9CF2-A55AA8912340}" name="Resultaten 2020"/>
    <tableColumn id="8" xr3:uid="{F54571B6-59A5-4EBC-B110-ECB8AF2935C5}" name="Begroting 2021" dataDxfId="1"/>
    <tableColumn id="9" xr3:uid="{FAEEAE27-80CD-456C-A7AF-1FF08E2479BB}" name="Resultaten 2021"/>
    <tableColumn id="10" xr3:uid="{A08CA1C0-0733-4405-BA5F-AB71550939D9}" name="Begroting 2022" dataDxfId="0"/>
    <tableColumn id="11" xr3:uid="{71128C91-9623-4ED3-8D15-BA495F9FE3D2}" name="Resultaten 2022"/>
    <tableColumn id="12" xr3:uid="{736C959F-5E5F-494B-B0E0-275E041434FB}" name="Begroting 2023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L24"/>
  <sheetViews>
    <sheetView tabSelected="1" topLeftCell="B1" workbookViewId="0">
      <selection activeCell="B28" sqref="B28"/>
    </sheetView>
  </sheetViews>
  <sheetFormatPr defaultRowHeight="15" x14ac:dyDescent="0.25"/>
  <cols>
    <col min="1" max="1" width="38.5703125" bestFit="1" customWidth="1"/>
    <col min="2" max="2" width="24" style="16" bestFit="1" customWidth="1"/>
    <col min="3" max="3" width="24.85546875" bestFit="1" customWidth="1"/>
    <col min="4" max="4" width="24" style="12" bestFit="1" customWidth="1"/>
    <col min="5" max="5" width="24.140625" customWidth="1"/>
    <col min="6" max="6" width="23.28515625" style="12" customWidth="1"/>
    <col min="7" max="7" width="24.140625" customWidth="1"/>
    <col min="8" max="8" width="22.85546875" style="12" bestFit="1" customWidth="1"/>
    <col min="9" max="9" width="24.140625" bestFit="1" customWidth="1"/>
    <col min="10" max="10" width="22.85546875" style="12" bestFit="1" customWidth="1"/>
    <col min="11" max="11" width="25.85546875" bestFit="1" customWidth="1"/>
    <col min="12" max="12" width="21.85546875" bestFit="1" customWidth="1"/>
    <col min="13" max="13" width="20.5703125" bestFit="1" customWidth="1"/>
  </cols>
  <sheetData>
    <row r="3" spans="1:12" ht="21" x14ac:dyDescent="0.35">
      <c r="A3" s="1" t="s">
        <v>0</v>
      </c>
      <c r="B3" s="17" t="s">
        <v>1</v>
      </c>
      <c r="C3" s="4" t="s">
        <v>2</v>
      </c>
      <c r="D3" s="10" t="s">
        <v>3</v>
      </c>
      <c r="E3" s="8" t="s">
        <v>4</v>
      </c>
      <c r="F3" s="13" t="s">
        <v>5</v>
      </c>
      <c r="G3" s="8" t="s">
        <v>6</v>
      </c>
      <c r="H3" s="13" t="s">
        <v>7</v>
      </c>
      <c r="I3" s="8" t="s">
        <v>8</v>
      </c>
      <c r="J3" s="13" t="s">
        <v>9</v>
      </c>
      <c r="K3" s="8" t="s">
        <v>26</v>
      </c>
      <c r="L3" s="8" t="s">
        <v>27</v>
      </c>
    </row>
    <row r="4" spans="1:12" ht="18.75" x14ac:dyDescent="0.3">
      <c r="A4" s="6"/>
      <c r="B4" s="14"/>
      <c r="C4" s="5"/>
      <c r="D4" s="11"/>
    </row>
    <row r="5" spans="1:12" ht="18.75" x14ac:dyDescent="0.3">
      <c r="A5" s="6" t="s">
        <v>10</v>
      </c>
      <c r="B5" s="15">
        <v>200</v>
      </c>
      <c r="C5" s="3"/>
      <c r="D5" s="15">
        <v>200</v>
      </c>
      <c r="E5" s="7">
        <v>0</v>
      </c>
      <c r="F5" s="15">
        <v>200</v>
      </c>
      <c r="G5" s="7">
        <v>0</v>
      </c>
      <c r="H5" s="18">
        <v>200</v>
      </c>
      <c r="I5" s="7">
        <v>27.85</v>
      </c>
      <c r="J5" s="18">
        <v>200</v>
      </c>
      <c r="K5" s="7">
        <v>0</v>
      </c>
      <c r="L5" s="18">
        <v>200</v>
      </c>
    </row>
    <row r="6" spans="1:12" ht="18.75" x14ac:dyDescent="0.3">
      <c r="A6" s="6" t="s">
        <v>11</v>
      </c>
      <c r="B6" s="15">
        <v>2000</v>
      </c>
      <c r="C6" s="3">
        <v>753</v>
      </c>
      <c r="D6" s="15">
        <v>2000</v>
      </c>
      <c r="E6" s="7">
        <v>1455.44</v>
      </c>
      <c r="F6" s="15">
        <v>2000</v>
      </c>
      <c r="G6" s="7">
        <v>1029.18</v>
      </c>
      <c r="H6" s="18">
        <v>2000</v>
      </c>
      <c r="I6" s="7">
        <v>3786.48</v>
      </c>
      <c r="J6" s="18">
        <v>2500</v>
      </c>
      <c r="K6" s="7">
        <v>810.65</v>
      </c>
      <c r="L6" s="18">
        <v>2000</v>
      </c>
    </row>
    <row r="7" spans="1:12" ht="18.75" x14ac:dyDescent="0.3">
      <c r="A7" s="6" t="s">
        <v>12</v>
      </c>
      <c r="B7" s="15">
        <v>8800</v>
      </c>
      <c r="C7" s="3">
        <v>3222</v>
      </c>
      <c r="D7" s="15">
        <v>1000</v>
      </c>
      <c r="E7" s="7">
        <v>96.05</v>
      </c>
      <c r="F7" s="15">
        <v>1000</v>
      </c>
      <c r="G7" s="7">
        <v>200</v>
      </c>
      <c r="H7" s="18">
        <v>2000</v>
      </c>
      <c r="I7" s="7">
        <v>7057.35</v>
      </c>
      <c r="J7" s="18" t="s">
        <v>13</v>
      </c>
      <c r="K7" s="7">
        <v>12536.98</v>
      </c>
      <c r="L7" s="18">
        <v>200</v>
      </c>
    </row>
    <row r="8" spans="1:12" ht="18.75" x14ac:dyDescent="0.3">
      <c r="A8" s="6" t="s">
        <v>14</v>
      </c>
      <c r="B8" s="15">
        <v>250</v>
      </c>
      <c r="C8" s="3">
        <v>270</v>
      </c>
      <c r="D8" s="15">
        <v>250</v>
      </c>
      <c r="E8" s="7">
        <v>577.98</v>
      </c>
      <c r="F8" s="15">
        <v>270</v>
      </c>
      <c r="G8" s="7">
        <v>250</v>
      </c>
      <c r="H8" s="18">
        <v>300</v>
      </c>
      <c r="I8" s="7">
        <v>250</v>
      </c>
      <c r="J8" s="18">
        <v>250</v>
      </c>
      <c r="K8" s="7">
        <v>142.5</v>
      </c>
      <c r="L8" s="18">
        <v>250</v>
      </c>
    </row>
    <row r="9" spans="1:12" ht="18.75" x14ac:dyDescent="0.3">
      <c r="A9" s="6" t="s">
        <v>15</v>
      </c>
      <c r="B9" s="15">
        <v>100</v>
      </c>
      <c r="C9" s="3">
        <v>110</v>
      </c>
      <c r="D9" s="15">
        <v>110</v>
      </c>
      <c r="E9" s="7">
        <v>108.85</v>
      </c>
      <c r="F9" s="15">
        <v>110</v>
      </c>
      <c r="G9" s="7">
        <v>141.16999999999999</v>
      </c>
      <c r="H9" s="19">
        <v>120</v>
      </c>
      <c r="I9" s="7">
        <v>151.80000000000001</v>
      </c>
      <c r="J9" s="18">
        <v>160</v>
      </c>
      <c r="K9" s="7">
        <v>153.34</v>
      </c>
      <c r="L9" s="18">
        <v>160</v>
      </c>
    </row>
    <row r="10" spans="1:12" ht="18.75" x14ac:dyDescent="0.3">
      <c r="A10" s="1" t="s">
        <v>16</v>
      </c>
      <c r="B10" s="15">
        <f t="shared" ref="B10:L20" si="0">SUM(B5:B9)</f>
        <v>11350</v>
      </c>
      <c r="C10" s="7">
        <f t="shared" si="0"/>
        <v>4355</v>
      </c>
      <c r="D10" s="15">
        <f t="shared" si="0"/>
        <v>3560</v>
      </c>
      <c r="E10" s="7">
        <f t="shared" si="0"/>
        <v>2238.3200000000002</v>
      </c>
      <c r="F10" s="15">
        <f t="shared" si="0"/>
        <v>3580</v>
      </c>
      <c r="G10" s="7">
        <f t="shared" si="0"/>
        <v>1620.3500000000001</v>
      </c>
      <c r="H10" s="15">
        <f t="shared" si="0"/>
        <v>4620</v>
      </c>
      <c r="I10" s="7">
        <f t="shared" si="0"/>
        <v>11273.48</v>
      </c>
      <c r="J10" s="18">
        <f t="shared" si="0"/>
        <v>3110</v>
      </c>
      <c r="K10" s="25">
        <f t="shared" si="0"/>
        <v>13643.47</v>
      </c>
      <c r="L10" s="26">
        <f t="shared" si="0"/>
        <v>2810</v>
      </c>
    </row>
    <row r="11" spans="1:12" ht="18.75" x14ac:dyDescent="0.3">
      <c r="A11" s="6"/>
      <c r="B11" s="15"/>
      <c r="C11" s="5"/>
      <c r="D11" s="14"/>
      <c r="E11" s="7"/>
      <c r="F11" s="14"/>
      <c r="G11" s="7"/>
      <c r="H11" s="20"/>
      <c r="J11" s="18"/>
      <c r="K11" s="25"/>
    </row>
    <row r="12" spans="1:12" ht="18.75" x14ac:dyDescent="0.3">
      <c r="A12" s="1" t="s">
        <v>17</v>
      </c>
      <c r="B12" s="15"/>
      <c r="C12" s="5"/>
      <c r="D12" s="14"/>
      <c r="E12" s="7"/>
      <c r="F12" s="14"/>
      <c r="G12" s="7"/>
      <c r="H12" s="20"/>
      <c r="J12" s="18"/>
      <c r="K12" s="25"/>
    </row>
    <row r="13" spans="1:12" ht="18.75" x14ac:dyDescent="0.3">
      <c r="A13" s="6" t="s">
        <v>18</v>
      </c>
      <c r="B13" s="15">
        <f>B20-B10</f>
        <v>-2550</v>
      </c>
      <c r="C13" s="3">
        <f>C20-C10</f>
        <v>3680</v>
      </c>
      <c r="D13" s="15">
        <f t="shared" ref="D13:F13" si="1">D20-D10</f>
        <v>2950</v>
      </c>
      <c r="E13" s="3">
        <f t="shared" si="1"/>
        <v>5744.2300000000014</v>
      </c>
      <c r="F13" s="15">
        <f t="shared" si="1"/>
        <v>3130</v>
      </c>
      <c r="G13" s="3">
        <f>G20-G10</f>
        <v>6918.98</v>
      </c>
      <c r="H13" s="15">
        <f>H20-H10</f>
        <v>3081</v>
      </c>
      <c r="I13" s="3">
        <f>0</f>
        <v>0</v>
      </c>
      <c r="J13" s="18">
        <v>0</v>
      </c>
      <c r="K13" s="25">
        <v>0</v>
      </c>
      <c r="L13" s="18">
        <v>3690</v>
      </c>
    </row>
    <row r="14" spans="1:12" ht="18.75" x14ac:dyDescent="0.3">
      <c r="A14" s="6"/>
      <c r="B14" s="15"/>
      <c r="C14" s="5"/>
      <c r="D14" s="14"/>
      <c r="E14" s="7"/>
      <c r="F14" s="14"/>
      <c r="G14" s="7"/>
      <c r="H14" s="20"/>
      <c r="J14" s="18"/>
      <c r="K14" s="25"/>
    </row>
    <row r="15" spans="1:12" ht="18.75" x14ac:dyDescent="0.3">
      <c r="A15" s="1" t="s">
        <v>19</v>
      </c>
      <c r="B15" s="15"/>
      <c r="C15" s="5"/>
      <c r="D15" s="14"/>
      <c r="E15" s="7"/>
      <c r="F15" s="14"/>
      <c r="G15" s="7"/>
      <c r="H15" s="20"/>
      <c r="J15" s="18"/>
      <c r="K15" s="25"/>
    </row>
    <row r="16" spans="1:12" ht="18.75" x14ac:dyDescent="0.3">
      <c r="A16" s="6" t="s">
        <v>20</v>
      </c>
      <c r="B16" s="15">
        <v>7000</v>
      </c>
      <c r="C16" s="9">
        <v>7560</v>
      </c>
      <c r="D16" s="15">
        <v>6300</v>
      </c>
      <c r="E16" s="7">
        <v>7519.68</v>
      </c>
      <c r="F16" s="15">
        <v>6500</v>
      </c>
      <c r="G16" s="7">
        <v>8518.18</v>
      </c>
      <c r="H16" s="19">
        <v>7500</v>
      </c>
      <c r="I16" s="7">
        <v>8460.9500000000007</v>
      </c>
      <c r="J16" s="18">
        <v>8500</v>
      </c>
      <c r="K16" s="25">
        <v>7164.42</v>
      </c>
      <c r="L16" s="26">
        <f>6500</f>
        <v>6500</v>
      </c>
    </row>
    <row r="17" spans="1:12" ht="18.75" x14ac:dyDescent="0.3">
      <c r="A17" s="2" t="s">
        <v>21</v>
      </c>
      <c r="B17" s="15">
        <v>50</v>
      </c>
      <c r="C17" s="6"/>
      <c r="D17" s="15">
        <v>10</v>
      </c>
      <c r="E17" s="7">
        <v>0.89</v>
      </c>
      <c r="F17" s="15">
        <v>10</v>
      </c>
      <c r="G17" s="7">
        <v>1.1499999999999999</v>
      </c>
      <c r="H17" s="19">
        <v>1</v>
      </c>
      <c r="J17" s="18">
        <v>0</v>
      </c>
      <c r="K17" s="25">
        <v>0</v>
      </c>
    </row>
    <row r="18" spans="1:12" ht="18.75" x14ac:dyDescent="0.3">
      <c r="A18" s="2" t="s">
        <v>22</v>
      </c>
      <c r="B18" s="15">
        <v>1750</v>
      </c>
      <c r="C18" s="9">
        <v>475</v>
      </c>
      <c r="D18" s="15">
        <v>200</v>
      </c>
      <c r="E18" s="7">
        <v>461.98</v>
      </c>
      <c r="F18" s="15">
        <v>200</v>
      </c>
      <c r="G18" s="7">
        <v>20</v>
      </c>
      <c r="H18" s="19">
        <v>200</v>
      </c>
      <c r="J18" s="18">
        <v>0</v>
      </c>
      <c r="K18" s="25">
        <v>0</v>
      </c>
    </row>
    <row r="19" spans="1:12" ht="18.75" x14ac:dyDescent="0.3">
      <c r="A19" s="6"/>
      <c r="B19" s="14"/>
      <c r="C19" s="5"/>
      <c r="D19" s="14"/>
      <c r="E19" s="7"/>
      <c r="F19" s="14"/>
      <c r="G19" s="7"/>
      <c r="H19" s="19"/>
      <c r="J19" s="18"/>
      <c r="K19" s="25"/>
    </row>
    <row r="20" spans="1:12" ht="18.75" x14ac:dyDescent="0.3">
      <c r="A20" s="1" t="s">
        <v>23</v>
      </c>
      <c r="B20" s="21">
        <f t="shared" ref="B20:J20" si="2">SUM(B16:B18)</f>
        <v>8800</v>
      </c>
      <c r="C20" s="22">
        <f t="shared" si="2"/>
        <v>8035</v>
      </c>
      <c r="D20" s="21">
        <f t="shared" si="2"/>
        <v>6510</v>
      </c>
      <c r="E20" s="22">
        <f t="shared" si="2"/>
        <v>7982.5500000000011</v>
      </c>
      <c r="F20" s="21">
        <f t="shared" si="2"/>
        <v>6710</v>
      </c>
      <c r="G20" s="22">
        <f t="shared" si="2"/>
        <v>8539.33</v>
      </c>
      <c r="H20" s="21">
        <f t="shared" si="2"/>
        <v>7701</v>
      </c>
      <c r="I20" s="22">
        <f t="shared" si="2"/>
        <v>8460.9500000000007</v>
      </c>
      <c r="J20" s="23">
        <f t="shared" si="2"/>
        <v>8500</v>
      </c>
      <c r="K20" s="25">
        <f t="shared" si="0"/>
        <v>7164.42</v>
      </c>
      <c r="L20" s="26">
        <f>6500</f>
        <v>6500</v>
      </c>
    </row>
    <row r="22" spans="1:12" ht="18.75" x14ac:dyDescent="0.3">
      <c r="A22" t="s">
        <v>24</v>
      </c>
      <c r="F22" s="24">
        <v>17247.7</v>
      </c>
    </row>
    <row r="23" spans="1:12" ht="18.75" x14ac:dyDescent="0.3">
      <c r="A23" t="s">
        <v>25</v>
      </c>
      <c r="F23" s="24">
        <v>10768.65</v>
      </c>
      <c r="H23" s="24"/>
    </row>
    <row r="24" spans="1:12" ht="18.75" x14ac:dyDescent="0.3">
      <c r="A24" t="s">
        <v>28</v>
      </c>
      <c r="F24" s="24">
        <f>F23-F22</f>
        <v>-6479.0500000000011</v>
      </c>
    </row>
  </sheetData>
  <pageMargins left="0.7" right="0.7" top="0.75" bottom="0.75" header="0.3" footer="0.3"/>
  <pageSetup paperSize="9" orientation="portrait" horizontalDpi="300" verticalDpi="3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Aart</dc:creator>
  <cp:keywords/>
  <dc:description/>
  <cp:lastModifiedBy>Peter</cp:lastModifiedBy>
  <cp:revision/>
  <dcterms:created xsi:type="dcterms:W3CDTF">2016-03-10T14:39:49Z</dcterms:created>
  <dcterms:modified xsi:type="dcterms:W3CDTF">2023-03-18T06:47:21Z</dcterms:modified>
  <cp:category/>
  <cp:contentStatus/>
</cp:coreProperties>
</file>